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o DCR" sheetId="1" state="visible" r:id="rId3"/>
  </sheets>
  <definedNames>
    <definedName function="false" hidden="false" localSheetId="0" name="_xlnm.Print_Area" vbProcedure="false">'Registro DCR'!$A$1:$Z$47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<sst xmlns="http://schemas.openxmlformats.org/spreadsheetml/2006/main" count="52" uniqueCount="52">
  <si>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Registro delle distinte ASL: cosa battere e quando</t>
  </si>
  <si>
    <t xml:space="preserve">Una riga per mese di distinta. Alla TRASMISSIONE compili il blocco azzurro e batti il NON RISCOSSO. All'ACCREDITO compili il blocco verde e batti il RISCOSSO indicato. Il foglio tiene i conti di incassato, da incassare e non riscosso residuo.</t>
  </si>
  <si>
    <t xml:space="preserve">DCR APERTE (n.)</t>
  </si>
  <si>
    <t xml:space="preserve">CONVENZIONATA DA INCASSARE</t>
  </si>
  <si>
    <t xml:space="preserve">NON RISCOSSO RESIDUO (fiscale)</t>
  </si>
  <si>
    <t xml:space="preserve">INCASSATO NELL'ANNO</t>
  </si>
  <si>
    <t xml:space="preserve">DA RETTIFICARE (contestazioni)</t>
  </si>
  <si>
    <t xml:space="preserve">DCR OLTRE 60 GG DALL'INVIO</t>
  </si>
  <si>
    <t xml:space="preserve">MESE</t>
  </si>
  <si>
    <t xml:space="preserve">DISTINTA ALLA TRASMISSIONE (dal riepilogo DCR)</t>
  </si>
  <si>
    <t xml:space="preserve">DA BATTERE ALLA TRASMISSIONE</t>
  </si>
  <si>
    <t xml:space="preserve">INCASSI DALL'ASL (dall'estratto conto)</t>
  </si>
  <si>
    <t xml:space="preserve">MONITORAGGIO (auto)</t>
  </si>
  <si>
    <t xml:space="preserve">Mese DCR</t>
  </si>
  <si>
    <t xml:space="preserve">Riga 43 — Netto da corrispondere (convenzionata)</t>
  </si>
  <si>
    <t xml:space="preserve">Riga 33 — Totale trattenute (ENPAF+sind.)</t>
  </si>
  <si>
    <t xml:space="preserve">Riga 41 — Acconto ricevuto</t>
  </si>
  <si>
    <t xml:space="preserve">Riga 42 — Acconto richiesto</t>
  </si>
  <si>
    <t xml:space="preserve">Riga 28 — Netto PHT (fattura)</t>
  </si>
  <si>
    <t xml:space="preserve">Riga 20 — Netto ausili (fattura)</t>
  </si>
  <si>
    <t xml:space="preserve">Data trasmissione</t>
  </si>
  <si>
    <t xml:space="preserve">NON RISCOSSO da battere</t>
  </si>
  <si>
    <t xml:space="preserve">Bonifico totale atteso</t>
  </si>
  <si>
    <t xml:space="preserve">1° accredito: data</t>
  </si>
  <si>
    <t xml:space="preserve">1° accredito: importo</t>
  </si>
  <si>
    <t xml:space="preserve">PHT+ausili nel 1°? (SÌ)</t>
  </si>
  <si>
    <t xml:space="preserve">2° accredito: data</t>
  </si>
  <si>
    <t xml:space="preserve">2° accredito: importo</t>
  </si>
  <si>
    <t xml:space="preserve">Saldo/conguaglio: data</t>
  </si>
  <si>
    <t xml:space="preserve">Saldo/conguaglio: importo</t>
  </si>
  <si>
    <t xml:space="preserve">DCR chiusa? (SÌ)</t>
  </si>
  <si>
    <t xml:space="preserve">RISCOSSO da battere ORA</t>
  </si>
  <si>
    <t xml:space="preserve">Quota conv. 1°</t>
  </si>
  <si>
    <t xml:space="preserve">Incassato conv. cum.</t>
  </si>
  <si>
    <t xml:space="preserve">Conv. da incassare</t>
  </si>
  <si>
    <t xml:space="preserve">Rettifica da emettere a chiusura (±)</t>
  </si>
  <si>
    <t xml:space="preserve">Non riscosso residuo (dopo la rettifica = 0)</t>
  </si>
  <si>
    <t xml:space="preserve">Stato</t>
  </si>
  <si>
    <t xml:space="preserve">Gg dall'invio</t>
  </si>
  <si>
    <t xml:space="preserve">COME SI USA, IN DUE TEMPI</t>
  </si>
  <si>
    <t xml:space="preserve">1) ALLA TRASMISSIONE della distinta (entro il 5 del mese): compila le celle gialle con le righe indicate del primo prospetto (Regione Puglia: 43, 33, 41, 42) e i netti dei prospetti PHT (riga 28) e Ausili (riga 20). Nella colonna verde «NON RISCOSSO da battere» trovi l'importo del documento commerciale di corrispettivo NON RISCOSSO da emettere per la quota SSN (netto + trattenute ± acconti). PHT e ausili non si battono: si fatturano all'ASL (imponibile = netto, IVA in split payment).</t>
  </si>
  <si>
    <t xml:space="preserve">2) A OGNI ACCREDITO dell'ASL: inserisci data e importo del bonifico (celle verdi chiare). Se il bonifico comprende anche PHT e ausili, scrivi SÌ nella colonna «PHT+ausili nel 1°?»: il foglio scorpora quelle somme (che chiudono le fatture, non il corrispettivo). La colonna «RISCOSSO da battere ORA» indica il documento di riscossione da emettere per quell'accredito.</t>
  </si>
  <si>
    <t xml:space="preserve">3) ALLA CHIUSURA della distinta (saldo ricevuto): scrivi SÌ in «DCR chiusa?». Il foglio aggiunge al riscosso di quell'accredito le trattenute (pagate per compensazione: chiudono il non riscosso e vanno registrate come costi) e calcola in «Rettifica da emettere» l'eventuale scarto tra incassato e netto: se negativo, ricette contestate o conguagli → documento di rettifica in diminuzione del non riscosso per quell'importo; se positivo, riliquidazioni → corrispettivo in più. Emessa la rettifica, il non riscosso residuo della riga torna a zero.</t>
  </si>
  <si>
    <t xml:space="preserve">4) MONITORAGGIO: «Conv. da incassare» è il credito verso l'ASL ancora aperto; «Non riscosso residuo» è la quota fiscale battuta e non ancora riscossa; «Gg dall'invio» segnala in rosso le distinte ferme da oltre 60 giorni. I riquadri in alto riassumono l'anno.</t>
  </si>
  <si>
    <t xml:space="preserve">DOVE TROVARE I NUMERI (Regione Puglia — altre Regioni: stesse voci, righe diverse)</t>
  </si>
  <si>
    <t xml:space="preserve">Riga 43 «Importo Netto da Corrispondere alla Farmacia»: ultima riga in grassetto del primo prospetto. Riga 33 «Totale Trattenute (rigo 30+31+32)»: blocco trattenute (ENPAF 0,90%, sindacale 0,17%, convenzionale). Righe 41-42: acconti, di norma 0.</t>
  </si>
  <si>
    <t xml:space="preserve">Prospetto «Farmaci Accordo PHT Titolo I»: riga 28 «Importo netto da liquidare alla farmacia» (imponibile della fattura; l'IVA è alla riga 27). Prospetto «Ausili per Diabetici in PHT»: riga 20 (imponibile; IVA alla riga 18).</t>
  </si>
  <si>
    <t xml:space="preserve">Ticket e quote di partecipazione (righe 38-39) sono già battuti al banco giorno per giorno: non compaiono qui perché non vanno ripetuti. Lo sconto AIFA 0,60% (riga 25) è una riduzione di prezzo già dedotta: non va riaggiunto.</t>
  </si>
  <si>
    <t xml:space="preserve">LA REGOLA</t>
  </si>
  <si>
    <t xml:space="preserve">Corrispettivo SSN = netto + trattenute ± acconti. Non riscosso alla trasmissione, riscosso all'accredito. ENPAF e quota sindacale sono costi della farmacia pagati per compensazione. PHT e ausili sono servizi: fattura in split payment. Le differenze all'incasso si regolarizzano con annotazione di rettifica.</t>
  </si>
  <si>
    <t xml:space="preserve">Riferimenti: DPR 633/1972 artt. 22, 24, 26, 17-ter, Tab. A III n. 114; D.Lgs. 127/2015 art. 2 (documento commerciale, corrispettivi non riscossi e riscossione successiva); DPR 371/1998 art. 8; L. 213/2023 art. 1 c. 225-227; det. AIFA 30/12/2005. Strumento di supporto: per i casi dubbi chiedi al tuo commercialista.</t>
  </si>
  <si>
    <t xml:space="preserve">PharmaRating — Commercialisti per farmacie · www.pharmarating.it · WhatsApp 393 830 2448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</si>
</sst>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;\-#,##0.00;\-"/>
    <numFmt numFmtId="167" formatCode="mmm\ AAAA"/>
    <numFmt numFmtId="168" formatCode="gg/mm/AAAA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D52"/>
      <name val="Calibri"/>
      <family val="0"/>
      <charset val="1"/>
    </font>
    <font>
      <i val="true"/>
      <sz val="9.5"/>
      <color rgb="FF5A626A"/>
      <name val="Calibri"/>
      <family val="0"/>
      <charset val="1"/>
    </font>
    <font>
      <b val="true"/>
      <sz val="8.5"/>
      <color rgb="FFC9DDF0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8.5"/>
      <color rgb="FF0B2D52"/>
      <name val="Calibri"/>
      <family val="0"/>
      <charset val="1"/>
    </font>
    <font>
      <b val="true"/>
      <sz val="11"/>
      <color rgb="FF1E9E4B"/>
      <name val="Calibri"/>
      <family val="0"/>
      <charset val="1"/>
    </font>
    <font>
      <sz val="11"/>
      <color rgb="FF5A626A"/>
      <name val="Calibri"/>
      <family val="0"/>
      <charset val="1"/>
    </font>
    <font>
      <b val="true"/>
      <sz val="11"/>
      <name val="Calibri"/>
      <family val="0"/>
      <charset val="1"/>
    </font>
    <font>
      <sz val="11"/>
      <color rgb="FF7A3E00"/>
      <name val="Calibri"/>
      <family val="0"/>
      <charset val="1"/>
    </font>
    <font>
      <b val="true"/>
      <sz val="11"/>
      <color rgb="FF0059A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.5"/>
      <color rgb="FF000000"/>
      <name val="Calibri"/>
      <family val="0"/>
      <charset val="1"/>
    </font>
    <font>
      <sz val="9"/>
      <color rgb="FF5A626A"/>
      <name val="Calibri"/>
      <family val="0"/>
      <charset val="1"/>
    </font>
    <font>
      <b val="true"/>
      <sz val="9"/>
      <color rgb="FF1E9E4B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B2D52"/>
        <bgColor rgb="FF333333"/>
      </patternFill>
    </fill>
    <fill>
      <patternFill patternType="solid">
        <fgColor rgb="FF0059AB"/>
        <bgColor rgb="FF008080"/>
      </patternFill>
    </fill>
    <fill>
      <patternFill patternType="solid">
        <fgColor rgb="FF1E9E4B"/>
        <bgColor rgb="FF008080"/>
      </patternFill>
    </fill>
    <fill>
      <patternFill patternType="solid">
        <fgColor rgb="FF7A3E00"/>
        <bgColor rgb="FF993366"/>
      </patternFill>
    </fill>
    <fill>
      <patternFill patternType="solid">
        <fgColor rgb="FFC00000"/>
        <bgColor rgb="FF800000"/>
      </patternFill>
    </fill>
    <fill>
      <patternFill patternType="solid">
        <fgColor rgb="FF3B5C7E"/>
        <bgColor rgb="FF5A626A"/>
      </patternFill>
    </fill>
    <fill>
      <patternFill patternType="solid">
        <fgColor rgb="FFEDF4FB"/>
        <bgColor rgb="FFF6FBF7"/>
      </patternFill>
    </fill>
    <fill>
      <patternFill patternType="solid">
        <fgColor rgb="FFFFF2AB"/>
        <bgColor rgb="FFE3F3E7"/>
      </patternFill>
    </fill>
    <fill>
      <patternFill patternType="solid">
        <fgColor rgb="FFE3F3E7"/>
        <bgColor rgb="FFEDF4FB"/>
      </patternFill>
    </fill>
    <fill>
      <patternFill patternType="solid">
        <fgColor rgb="FFF6FB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8E1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" fillId="5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" fillId="6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6" fontId="8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6" fontId="8" fillId="3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6" fontId="8" fillId="4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6" fontId="8" fillId="5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6" fontId="8" fillId="6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9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11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color rgb="FF8A949E"/>
      </font>
    </dxf>
    <dxf>
      <font>
        <name val="Calibri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BF7"/>
      <rgbColor rgb="FFE3F3E7"/>
      <rgbColor rgb="FF660066"/>
      <rgbColor rgb="FFFF8080"/>
      <rgbColor rgb="FF0059AB"/>
      <rgbColor rgb="FFC9DD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B"/>
      <rgbColor rgb="FFD8E1EA"/>
      <rgbColor rgb="FFFFF2A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A"/>
      <rgbColor rgb="FF8A949E"/>
      <rgbColor rgb="FF0B2D52"/>
      <rgbColor rgb="FF1E9E4B"/>
      <rgbColor rgb="FF003300"/>
      <rgbColor rgb="FF333300"/>
      <rgbColor rgb="FF7A3E00"/>
      <rgbColor rgb="FF993366"/>
      <rgbColor rgb="FF3B5C7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965520</xdr:colOff>
      <xdr:row>1</xdr:row>
      <xdr:rowOff>187560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5" min="4" style="0" width="11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10"/>
    <col collapsed="false" customWidth="true" hidden="false" outlineLevel="0" max="14" min="14" style="0" width="11"/>
    <col collapsed="false" customWidth="true" hidden="false" outlineLevel="0" max="15" min="15" style="0" width="13"/>
    <col collapsed="false" customWidth="true" hidden="false" outlineLevel="0" max="16" min="16" style="0" width="11"/>
    <col collapsed="false" customWidth="true" hidden="false" outlineLevel="0" max="17" min="17" style="0" width="13"/>
    <col collapsed="false" customWidth="true" hidden="false" outlineLevel="0" max="18" min="18" style="0" width="9"/>
    <col collapsed="false" customWidth="true" hidden="false" outlineLevel="0" max="19" min="19" style="0" width="15"/>
    <col collapsed="false" customWidth="true" hidden="false" outlineLevel="0" max="20" min="20" style="0" width="12"/>
    <col collapsed="false" customWidth="true" hidden="false" outlineLevel="0" max="24" min="21" style="0" width="13"/>
    <col collapsed="false" customWidth="true" hidden="false" outlineLevel="0" max="25" min="25" style="0" width="10"/>
    <col collapsed="false" customWidth="true" hidden="false" outlineLevel="0" max="26" min="26" style="0" width="8"/>
  </cols>
  <sheetData>
    <row r="1" customFormat="false" ht="19.7" hidden="false" customHeight="false" outlineLevel="0" collapsed="false">
      <c r="C1" s="1" t="s">
        <v>0</v>
      </c>
    </row>
    <row r="2" customFormat="false" ht="30" hidden="false" customHeight="true" outlineLevel="0" collapsed="false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15.75" hidden="false" customHeight="true" outlineLevel="0" collapsed="false">
      <c r="B4" s="3" t="s">
        <v>2</v>
      </c>
      <c r="C4" s="3"/>
      <c r="D4" s="3" t="s">
        <v>3</v>
      </c>
      <c r="E4" s="3"/>
      <c r="F4" s="4" t="s">
        <v>4</v>
      </c>
      <c r="G4" s="4"/>
      <c r="H4" s="5" t="s">
        <v>5</v>
      </c>
      <c r="I4" s="5"/>
      <c r="J4" s="6" t="s">
        <v>6</v>
      </c>
      <c r="K4" s="6"/>
      <c r="L4" s="7" t="s">
        <v>7</v>
      </c>
      <c r="M4" s="7"/>
    </row>
    <row r="5" customFormat="false" ht="30" hidden="false" customHeight="true" outlineLevel="0" collapsed="false">
      <c r="B5" s="8" t="n">
        <f aca="false">COUNTIFS(Y9:Y32,"&lt;&gt;Chiusa",B9:B32,"&lt;&gt;")</f>
        <v>0</v>
      </c>
      <c r="C5" s="8"/>
      <c r="D5" s="9" t="n">
        <f aca="false">SUM(V9:V32)</f>
        <v>0</v>
      </c>
      <c r="E5" s="9"/>
      <c r="F5" s="10" t="n">
        <f aca="false">SUM(X9:X32)</f>
        <v>0</v>
      </c>
      <c r="G5" s="10"/>
      <c r="H5" s="11" t="n">
        <f aca="false">SUM(U9:U32)</f>
        <v>0</v>
      </c>
      <c r="I5" s="11"/>
      <c r="J5" s="12" t="n">
        <f aca="false">SUM(W9:W32)</f>
        <v>0</v>
      </c>
      <c r="K5" s="12"/>
      <c r="L5" s="13" t="n">
        <f aca="false">SUMIFS(V9:V32,Y9:Y32,"&lt;&gt;Chiusa",Z9:Z32,"&gt;60")</f>
        <v>0</v>
      </c>
      <c r="M5" s="13"/>
    </row>
    <row r="7" customFormat="false" ht="15" hidden="false" customHeight="false" outlineLevel="0" collapsed="false">
      <c r="A7" s="14" t="s">
        <v>8</v>
      </c>
      <c r="B7" s="15" t="s">
        <v>9</v>
      </c>
      <c r="C7" s="15"/>
      <c r="D7" s="15"/>
      <c r="E7" s="15"/>
      <c r="F7" s="15"/>
      <c r="G7" s="15"/>
      <c r="H7" s="15"/>
      <c r="I7" s="16" t="s">
        <v>10</v>
      </c>
      <c r="J7" s="16"/>
      <c r="K7" s="17" t="s">
        <v>11</v>
      </c>
      <c r="L7" s="17"/>
      <c r="M7" s="17"/>
      <c r="N7" s="17"/>
      <c r="O7" s="17"/>
      <c r="P7" s="17"/>
      <c r="Q7" s="17"/>
      <c r="R7" s="17"/>
      <c r="S7" s="17"/>
      <c r="T7" s="18" t="s">
        <v>12</v>
      </c>
      <c r="U7" s="18"/>
      <c r="V7" s="18"/>
      <c r="W7" s="18"/>
      <c r="X7" s="18"/>
      <c r="Y7" s="18"/>
      <c r="Z7" s="18"/>
    </row>
    <row r="8" customFormat="false" ht="48" hidden="false" customHeight="true" outlineLevel="0" collapsed="false">
      <c r="A8" s="19" t="s">
        <v>13</v>
      </c>
      <c r="B8" s="19" t="s">
        <v>14</v>
      </c>
      <c r="C8" s="19" t="s">
        <v>15</v>
      </c>
      <c r="D8" s="19" t="s">
        <v>16</v>
      </c>
      <c r="E8" s="19" t="s">
        <v>17</v>
      </c>
      <c r="F8" s="19" t="s">
        <v>18</v>
      </c>
      <c r="G8" s="19" t="s">
        <v>19</v>
      </c>
      <c r="H8" s="19" t="s">
        <v>20</v>
      </c>
      <c r="I8" s="19" t="s">
        <v>21</v>
      </c>
      <c r="J8" s="19" t="s">
        <v>22</v>
      </c>
      <c r="K8" s="19" t="s">
        <v>23</v>
      </c>
      <c r="L8" s="19" t="s">
        <v>24</v>
      </c>
      <c r="M8" s="19" t="s">
        <v>25</v>
      </c>
      <c r="N8" s="19" t="s">
        <v>26</v>
      </c>
      <c r="O8" s="19" t="s">
        <v>27</v>
      </c>
      <c r="P8" s="19" t="s">
        <v>28</v>
      </c>
      <c r="Q8" s="19" t="s">
        <v>29</v>
      </c>
      <c r="R8" s="19" t="s">
        <v>30</v>
      </c>
      <c r="S8" s="19" t="s">
        <v>31</v>
      </c>
      <c r="T8" s="19" t="s">
        <v>32</v>
      </c>
      <c r="U8" s="19" t="s">
        <v>33</v>
      </c>
      <c r="V8" s="19" t="s">
        <v>34</v>
      </c>
      <c r="W8" s="19" t="s">
        <v>35</v>
      </c>
      <c r="X8" s="19" t="s">
        <v>36</v>
      </c>
      <c r="Y8" s="19" t="s">
        <v>37</v>
      </c>
      <c r="Z8" s="19" t="s">
        <v>38</v>
      </c>
    </row>
    <row r="9" customFormat="false" ht="15" hidden="false" customHeight="false" outlineLevel="0" collapsed="false">
      <c r="A9" s="20"/>
      <c r="B9" s="21"/>
      <c r="C9" s="21"/>
      <c r="D9" s="21"/>
      <c r="E9" s="21"/>
      <c r="F9" s="21"/>
      <c r="G9" s="21"/>
      <c r="H9" s="22"/>
      <c r="I9" s="23" t="str">
        <f aca="false">IF(B9="","",B9+C9+D9-E9)</f>
        <v/>
      </c>
      <c r="J9" s="24" t="str">
        <f aca="false">IF(B9="","",B9+F9+G9)</f>
        <v/>
      </c>
      <c r="K9" s="25"/>
      <c r="L9" s="26"/>
      <c r="M9" s="27"/>
      <c r="N9" s="25"/>
      <c r="O9" s="26"/>
      <c r="P9" s="25"/>
      <c r="Q9" s="26"/>
      <c r="R9" s="27"/>
      <c r="S9" s="28" t="str">
        <f aca="false">IF(OR(B9="",L9=""),"",IF(Q9&lt;&gt;"",Q9,IF(O9&lt;&gt;"",O9,IF(L9&lt;&gt;"",T9,0)))+IF(R9="SÌ",C9,0))</f>
        <v/>
      </c>
      <c r="T9" s="29" t="str">
        <f aca="false">IF(L9="","",L9-IF(M9="SÌ",F9+G9,0))</f>
        <v/>
      </c>
      <c r="U9" s="29" t="str">
        <f aca="false">IF(B9="","",N(T9)+N(O9)+N(Q9))</f>
        <v/>
      </c>
      <c r="V9" s="30" t="str">
        <f aca="false">IF(B9="","",IF(R9="SÌ",0,MAX(0,B9-U9)))</f>
        <v/>
      </c>
      <c r="W9" s="31" t="str">
        <f aca="false">IF(OR(B9="",R9&lt;&gt;"SÌ"),"",U9-B9)</f>
        <v/>
      </c>
      <c r="X9" s="32" t="str">
        <f aca="false">IF(B9="","",ROUND(I9-U9-IF(R9="SÌ",C9,0),2))</f>
        <v/>
      </c>
      <c r="Y9" s="33" t="str">
        <f aca="false">IF(B9="","",IF(R9="SÌ","Chiusa",IF(U9&gt;0,"Parziale","Aperta")))</f>
        <v/>
      </c>
      <c r="Z9" s="34" t="str">
        <f aca="true">IF(OR(B9="",H9=""),"",IF(R9="SÌ","",TODAY()-H9))</f>
        <v/>
      </c>
    </row>
    <row r="10" customFormat="false" ht="15" hidden="false" customHeight="false" outlineLevel="0" collapsed="false">
      <c r="A10" s="20"/>
      <c r="B10" s="21"/>
      <c r="C10" s="21"/>
      <c r="D10" s="21"/>
      <c r="E10" s="21"/>
      <c r="F10" s="21"/>
      <c r="G10" s="21"/>
      <c r="H10" s="22"/>
      <c r="I10" s="23" t="str">
        <f aca="false">IF(B10="","",B10+C10+D10-E10)</f>
        <v/>
      </c>
      <c r="J10" s="24" t="str">
        <f aca="false">IF(B10="","",B10+F10+G10)</f>
        <v/>
      </c>
      <c r="K10" s="25"/>
      <c r="L10" s="26"/>
      <c r="M10" s="27"/>
      <c r="N10" s="25"/>
      <c r="O10" s="26"/>
      <c r="P10" s="25"/>
      <c r="Q10" s="26"/>
      <c r="R10" s="27"/>
      <c r="S10" s="28" t="str">
        <f aca="false">IF(OR(B10="",L10=""),"",IF(Q10&lt;&gt;"",Q10,IF(O10&lt;&gt;"",O10,IF(L10&lt;&gt;"",T10,0)))+IF(R10="SÌ",C10,0))</f>
        <v/>
      </c>
      <c r="T10" s="29" t="str">
        <f aca="false">IF(L10="","",L10-IF(M10="SÌ",F10+G10,0))</f>
        <v/>
      </c>
      <c r="U10" s="29" t="str">
        <f aca="false">IF(B10="","",N(T10)+N(O10)+N(Q10))</f>
        <v/>
      </c>
      <c r="V10" s="30" t="str">
        <f aca="false">IF(B10="","",IF(R10="SÌ",0,MAX(0,B10-U10)))</f>
        <v/>
      </c>
      <c r="W10" s="31" t="str">
        <f aca="false">IF(OR(B10="",R10&lt;&gt;"SÌ"),"",U10-B10)</f>
        <v/>
      </c>
      <c r="X10" s="32" t="str">
        <f aca="false">IF(B10="","",ROUND(I10-U10-IF(R10="SÌ",C10,0),2))</f>
        <v/>
      </c>
      <c r="Y10" s="33" t="str">
        <f aca="false">IF(B10="","",IF(R10="SÌ","Chiusa",IF(U10&gt;0,"Parziale","Aperta")))</f>
        <v/>
      </c>
      <c r="Z10" s="34" t="str">
        <f aca="true">IF(OR(B10="",H10=""),"",IF(R10="SÌ","",TODAY()-H10))</f>
        <v/>
      </c>
    </row>
    <row r="11" customFormat="false" ht="15" hidden="false" customHeight="false" outlineLevel="0" collapsed="false">
      <c r="A11" s="20"/>
      <c r="B11" s="21"/>
      <c r="C11" s="21"/>
      <c r="D11" s="21"/>
      <c r="E11" s="21"/>
      <c r="F11" s="21"/>
      <c r="G11" s="21"/>
      <c r="H11" s="22"/>
      <c r="I11" s="23" t="str">
        <f aca="false">IF(B11="","",B11+C11+D11-E11)</f>
        <v/>
      </c>
      <c r="J11" s="24" t="str">
        <f aca="false">IF(B11="","",B11+F11+G11)</f>
        <v/>
      </c>
      <c r="K11" s="25"/>
      <c r="L11" s="26"/>
      <c r="M11" s="27"/>
      <c r="N11" s="25"/>
      <c r="O11" s="26"/>
      <c r="P11" s="25"/>
      <c r="Q11" s="26"/>
      <c r="R11" s="27"/>
      <c r="S11" s="28" t="str">
        <f aca="false">IF(OR(B11="",L11=""),"",IF(Q11&lt;&gt;"",Q11,IF(O11&lt;&gt;"",O11,IF(L11&lt;&gt;"",T11,0)))+IF(R11="SÌ",C11,0))</f>
        <v/>
      </c>
      <c r="T11" s="29" t="str">
        <f aca="false">IF(L11="","",L11-IF(M11="SÌ",F11+G11,0))</f>
        <v/>
      </c>
      <c r="U11" s="29" t="str">
        <f aca="false">IF(B11="","",N(T11)+N(O11)+N(Q11))</f>
        <v/>
      </c>
      <c r="V11" s="30" t="str">
        <f aca="false">IF(B11="","",IF(R11="SÌ",0,MAX(0,B11-U11)))</f>
        <v/>
      </c>
      <c r="W11" s="31" t="str">
        <f aca="false">IF(OR(B11="",R11&lt;&gt;"SÌ"),"",U11-B11)</f>
        <v/>
      </c>
      <c r="X11" s="32" t="str">
        <f aca="false">IF(B11="","",ROUND(I11-U11-IF(R11="SÌ",C11,0),2))</f>
        <v/>
      </c>
      <c r="Y11" s="33" t="str">
        <f aca="false">IF(B11="","",IF(R11="SÌ","Chiusa",IF(U11&gt;0,"Parziale","Aperta")))</f>
        <v/>
      </c>
      <c r="Z11" s="34" t="str">
        <f aca="true">IF(OR(B11="",H11=""),"",IF(R11="SÌ","",TODAY()-H11))</f>
        <v/>
      </c>
    </row>
    <row r="12" customFormat="false" ht="15" hidden="false" customHeight="false" outlineLevel="0" collapsed="false">
      <c r="A12" s="20"/>
      <c r="B12" s="21"/>
      <c r="C12" s="21"/>
      <c r="D12" s="21"/>
      <c r="E12" s="21"/>
      <c r="F12" s="21"/>
      <c r="G12" s="21"/>
      <c r="H12" s="22"/>
      <c r="I12" s="23" t="str">
        <f aca="false">IF(B12="","",B12+C12+D12-E12)</f>
        <v/>
      </c>
      <c r="J12" s="24" t="str">
        <f aca="false">IF(B12="","",B12+F12+G12)</f>
        <v/>
      </c>
      <c r="K12" s="25"/>
      <c r="L12" s="26"/>
      <c r="M12" s="27"/>
      <c r="N12" s="25"/>
      <c r="O12" s="26"/>
      <c r="P12" s="25"/>
      <c r="Q12" s="26"/>
      <c r="R12" s="27"/>
      <c r="S12" s="28" t="str">
        <f aca="false">IF(OR(B12="",L12=""),"",IF(Q12&lt;&gt;"",Q12,IF(O12&lt;&gt;"",O12,IF(L12&lt;&gt;"",T12,0)))+IF(R12="SÌ",C12,0))</f>
        <v/>
      </c>
      <c r="T12" s="29" t="str">
        <f aca="false">IF(L12="","",L12-IF(M12="SÌ",F12+G12,0))</f>
        <v/>
      </c>
      <c r="U12" s="29" t="str">
        <f aca="false">IF(B12="","",N(T12)+N(O12)+N(Q12))</f>
        <v/>
      </c>
      <c r="V12" s="30" t="str">
        <f aca="false">IF(B12="","",IF(R12="SÌ",0,MAX(0,B12-U12)))</f>
        <v/>
      </c>
      <c r="W12" s="31" t="str">
        <f aca="false">IF(OR(B12="",R12&lt;&gt;"SÌ"),"",U12-B12)</f>
        <v/>
      </c>
      <c r="X12" s="32" t="str">
        <f aca="false">IF(B12="","",ROUND(I12-U12-IF(R12="SÌ",C12,0),2))</f>
        <v/>
      </c>
      <c r="Y12" s="33" t="str">
        <f aca="false">IF(B12="","",IF(R12="SÌ","Chiusa",IF(U12&gt;0,"Parziale","Aperta")))</f>
        <v/>
      </c>
      <c r="Z12" s="34" t="str">
        <f aca="true">IF(OR(B12="",H12=""),"",IF(R12="SÌ","",TODAY()-H12))</f>
        <v/>
      </c>
    </row>
    <row r="13" customFormat="false" ht="15" hidden="false" customHeight="false" outlineLevel="0" collapsed="false">
      <c r="A13" s="20"/>
      <c r="B13" s="21"/>
      <c r="C13" s="21"/>
      <c r="D13" s="21"/>
      <c r="E13" s="21"/>
      <c r="F13" s="21"/>
      <c r="G13" s="21"/>
      <c r="H13" s="22"/>
      <c r="I13" s="23" t="str">
        <f aca="false">IF(B13="","",B13+C13+D13-E13)</f>
        <v/>
      </c>
      <c r="J13" s="24" t="str">
        <f aca="false">IF(B13="","",B13+F13+G13)</f>
        <v/>
      </c>
      <c r="K13" s="25"/>
      <c r="L13" s="26"/>
      <c r="M13" s="27"/>
      <c r="N13" s="25"/>
      <c r="O13" s="26"/>
      <c r="P13" s="25"/>
      <c r="Q13" s="26"/>
      <c r="R13" s="27"/>
      <c r="S13" s="28" t="str">
        <f aca="false">IF(OR(B13="",L13=""),"",IF(Q13&lt;&gt;"",Q13,IF(O13&lt;&gt;"",O13,IF(L13&lt;&gt;"",T13,0)))+IF(R13="SÌ",C13,0))</f>
        <v/>
      </c>
      <c r="T13" s="29" t="str">
        <f aca="false">IF(L13="","",L13-IF(M13="SÌ",F13+G13,0))</f>
        <v/>
      </c>
      <c r="U13" s="29" t="str">
        <f aca="false">IF(B13="","",N(T13)+N(O13)+N(Q13))</f>
        <v/>
      </c>
      <c r="V13" s="30" t="str">
        <f aca="false">IF(B13="","",IF(R13="SÌ",0,MAX(0,B13-U13)))</f>
        <v/>
      </c>
      <c r="W13" s="31" t="str">
        <f aca="false">IF(OR(B13="",R13&lt;&gt;"SÌ"),"",U13-B13)</f>
        <v/>
      </c>
      <c r="X13" s="32" t="str">
        <f aca="false">IF(B13="","",ROUND(I13-U13-IF(R13="SÌ",C13,0),2))</f>
        <v/>
      </c>
      <c r="Y13" s="33" t="str">
        <f aca="false">IF(B13="","",IF(R13="SÌ","Chiusa",IF(U13&gt;0,"Parziale","Aperta")))</f>
        <v/>
      </c>
      <c r="Z13" s="34" t="str">
        <f aca="true">IF(OR(B13="",H13=""),"",IF(R13="SÌ","",TODAY()-H13))</f>
        <v/>
      </c>
    </row>
    <row r="14" customFormat="false" ht="15" hidden="false" customHeight="false" outlineLevel="0" collapsed="false">
      <c r="A14" s="20"/>
      <c r="B14" s="21"/>
      <c r="C14" s="21"/>
      <c r="D14" s="21"/>
      <c r="E14" s="21"/>
      <c r="F14" s="21"/>
      <c r="G14" s="21"/>
      <c r="H14" s="22"/>
      <c r="I14" s="23" t="str">
        <f aca="false">IF(B14="","",B14+C14+D14-E14)</f>
        <v/>
      </c>
      <c r="J14" s="24" t="str">
        <f aca="false">IF(B14="","",B14+F14+G14)</f>
        <v/>
      </c>
      <c r="K14" s="25"/>
      <c r="L14" s="26"/>
      <c r="M14" s="27"/>
      <c r="N14" s="25"/>
      <c r="O14" s="26"/>
      <c r="P14" s="25"/>
      <c r="Q14" s="26"/>
      <c r="R14" s="27"/>
      <c r="S14" s="28" t="str">
        <f aca="false">IF(OR(B14="",L14=""),"",IF(Q14&lt;&gt;"",Q14,IF(O14&lt;&gt;"",O14,IF(L14&lt;&gt;"",T14,0)))+IF(R14="SÌ",C14,0))</f>
        <v/>
      </c>
      <c r="T14" s="29" t="str">
        <f aca="false">IF(L14="","",L14-IF(M14="SÌ",F14+G14,0))</f>
        <v/>
      </c>
      <c r="U14" s="29" t="str">
        <f aca="false">IF(B14="","",N(T14)+N(O14)+N(Q14))</f>
        <v/>
      </c>
      <c r="V14" s="30" t="str">
        <f aca="false">IF(B14="","",IF(R14="SÌ",0,MAX(0,B14-U14)))</f>
        <v/>
      </c>
      <c r="W14" s="31" t="str">
        <f aca="false">IF(OR(B14="",R14&lt;&gt;"SÌ"),"",U14-B14)</f>
        <v/>
      </c>
      <c r="X14" s="32" t="str">
        <f aca="false">IF(B14="","",ROUND(I14-U14-IF(R14="SÌ",C14,0),2))</f>
        <v/>
      </c>
      <c r="Y14" s="33" t="str">
        <f aca="false">IF(B14="","",IF(R14="SÌ","Chiusa",IF(U14&gt;0,"Parziale","Aperta")))</f>
        <v/>
      </c>
      <c r="Z14" s="34" t="str">
        <f aca="true">IF(OR(B14="",H14=""),"",IF(R14="SÌ","",TODAY()-H14))</f>
        <v/>
      </c>
    </row>
    <row r="15" customFormat="false" ht="15" hidden="false" customHeight="false" outlineLevel="0" collapsed="false">
      <c r="A15" s="20"/>
      <c r="B15" s="21"/>
      <c r="C15" s="21"/>
      <c r="D15" s="21"/>
      <c r="E15" s="21"/>
      <c r="F15" s="21"/>
      <c r="G15" s="21"/>
      <c r="H15" s="22"/>
      <c r="I15" s="23" t="str">
        <f aca="false">IF(B15="","",B15+C15+D15-E15)</f>
        <v/>
      </c>
      <c r="J15" s="24" t="str">
        <f aca="false">IF(B15="","",B15+F15+G15)</f>
        <v/>
      </c>
      <c r="K15" s="25"/>
      <c r="L15" s="26"/>
      <c r="M15" s="27"/>
      <c r="N15" s="25"/>
      <c r="O15" s="26"/>
      <c r="P15" s="25"/>
      <c r="Q15" s="26"/>
      <c r="R15" s="27"/>
      <c r="S15" s="28" t="str">
        <f aca="false">IF(OR(B15="",L15=""),"",IF(Q15&lt;&gt;"",Q15,IF(O15&lt;&gt;"",O15,IF(L15&lt;&gt;"",T15,0)))+IF(R15="SÌ",C15,0))</f>
        <v/>
      </c>
      <c r="T15" s="29" t="str">
        <f aca="false">IF(L15="","",L15-IF(M15="SÌ",F15+G15,0))</f>
        <v/>
      </c>
      <c r="U15" s="29" t="str">
        <f aca="false">IF(B15="","",N(T15)+N(O15)+N(Q15))</f>
        <v/>
      </c>
      <c r="V15" s="30" t="str">
        <f aca="false">IF(B15="","",IF(R15="SÌ",0,MAX(0,B15-U15)))</f>
        <v/>
      </c>
      <c r="W15" s="31" t="str">
        <f aca="false">IF(OR(B15="",R15&lt;&gt;"SÌ"),"",U15-B15)</f>
        <v/>
      </c>
      <c r="X15" s="32" t="str">
        <f aca="false">IF(B15="","",ROUND(I15-U15-IF(R15="SÌ",C15,0),2))</f>
        <v/>
      </c>
      <c r="Y15" s="33" t="str">
        <f aca="false">IF(B15="","",IF(R15="SÌ","Chiusa",IF(U15&gt;0,"Parziale","Aperta")))</f>
        <v/>
      </c>
      <c r="Z15" s="34" t="str">
        <f aca="true">IF(OR(B15="",H15=""),"",IF(R15="SÌ","",TODAY()-H15))</f>
        <v/>
      </c>
    </row>
    <row r="16" customFormat="false" ht="15" hidden="false" customHeight="false" outlineLevel="0" collapsed="false">
      <c r="A16" s="20"/>
      <c r="B16" s="21"/>
      <c r="C16" s="21"/>
      <c r="D16" s="21"/>
      <c r="E16" s="21"/>
      <c r="F16" s="21"/>
      <c r="G16" s="21"/>
      <c r="H16" s="22"/>
      <c r="I16" s="23" t="str">
        <f aca="false">IF(B16="","",B16+C16+D16-E16)</f>
        <v/>
      </c>
      <c r="J16" s="24" t="str">
        <f aca="false">IF(B16="","",B16+F16+G16)</f>
        <v/>
      </c>
      <c r="K16" s="25"/>
      <c r="L16" s="26"/>
      <c r="M16" s="27"/>
      <c r="N16" s="25"/>
      <c r="O16" s="26"/>
      <c r="P16" s="25"/>
      <c r="Q16" s="26"/>
      <c r="R16" s="27"/>
      <c r="S16" s="28" t="str">
        <f aca="false">IF(OR(B16="",L16=""),"",IF(Q16&lt;&gt;"",Q16,IF(O16&lt;&gt;"",O16,IF(L16&lt;&gt;"",T16,0)))+IF(R16="SÌ",C16,0))</f>
        <v/>
      </c>
      <c r="T16" s="29" t="str">
        <f aca="false">IF(L16="","",L16-IF(M16="SÌ",F16+G16,0))</f>
        <v/>
      </c>
      <c r="U16" s="29" t="str">
        <f aca="false">IF(B16="","",N(T16)+N(O16)+N(Q16))</f>
        <v/>
      </c>
      <c r="V16" s="30" t="str">
        <f aca="false">IF(B16="","",IF(R16="SÌ",0,MAX(0,B16-U16)))</f>
        <v/>
      </c>
      <c r="W16" s="31" t="str">
        <f aca="false">IF(OR(B16="",R16&lt;&gt;"SÌ"),"",U16-B16)</f>
        <v/>
      </c>
      <c r="X16" s="32" t="str">
        <f aca="false">IF(B16="","",ROUND(I16-U16-IF(R16="SÌ",C16,0),2))</f>
        <v/>
      </c>
      <c r="Y16" s="33" t="str">
        <f aca="false">IF(B16="","",IF(R16="SÌ","Chiusa",IF(U16&gt;0,"Parziale","Aperta")))</f>
        <v/>
      </c>
      <c r="Z16" s="34" t="str">
        <f aca="true">IF(OR(B16="",H16=""),"",IF(R16="SÌ","",TODAY()-H16))</f>
        <v/>
      </c>
    </row>
    <row r="17" customFormat="false" ht="15" hidden="false" customHeight="false" outlineLevel="0" collapsed="false">
      <c r="A17" s="20"/>
      <c r="B17" s="21"/>
      <c r="C17" s="21"/>
      <c r="D17" s="21"/>
      <c r="E17" s="21"/>
      <c r="F17" s="21"/>
      <c r="G17" s="21"/>
      <c r="H17" s="22"/>
      <c r="I17" s="23" t="str">
        <f aca="false">IF(B17="","",B17+C17+D17-E17)</f>
        <v/>
      </c>
      <c r="J17" s="24" t="str">
        <f aca="false">IF(B17="","",B17+F17+G17)</f>
        <v/>
      </c>
      <c r="K17" s="25"/>
      <c r="L17" s="26"/>
      <c r="M17" s="27"/>
      <c r="N17" s="25"/>
      <c r="O17" s="26"/>
      <c r="P17" s="25"/>
      <c r="Q17" s="26"/>
      <c r="R17" s="27"/>
      <c r="S17" s="28" t="str">
        <f aca="false">IF(OR(B17="",L17=""),"",IF(Q17&lt;&gt;"",Q17,IF(O17&lt;&gt;"",O17,IF(L17&lt;&gt;"",T17,0)))+IF(R17="SÌ",C17,0))</f>
        <v/>
      </c>
      <c r="T17" s="29" t="str">
        <f aca="false">IF(L17="","",L17-IF(M17="SÌ",F17+G17,0))</f>
        <v/>
      </c>
      <c r="U17" s="29" t="str">
        <f aca="false">IF(B17="","",N(T17)+N(O17)+N(Q17))</f>
        <v/>
      </c>
      <c r="V17" s="30" t="str">
        <f aca="false">IF(B17="","",IF(R17="SÌ",0,MAX(0,B17-U17)))</f>
        <v/>
      </c>
      <c r="W17" s="31" t="str">
        <f aca="false">IF(OR(B17="",R17&lt;&gt;"SÌ"),"",U17-B17)</f>
        <v/>
      </c>
      <c r="X17" s="32" t="str">
        <f aca="false">IF(B17="","",ROUND(I17-U17-IF(R17="SÌ",C17,0),2))</f>
        <v/>
      </c>
      <c r="Y17" s="33" t="str">
        <f aca="false">IF(B17="","",IF(R17="SÌ","Chiusa",IF(U17&gt;0,"Parziale","Aperta")))</f>
        <v/>
      </c>
      <c r="Z17" s="34" t="str">
        <f aca="true">IF(OR(B17="",H17=""),"",IF(R17="SÌ","",TODAY()-H17))</f>
        <v/>
      </c>
    </row>
    <row r="18" customFormat="false" ht="15" hidden="false" customHeight="false" outlineLevel="0" collapsed="false">
      <c r="A18" s="20"/>
      <c r="B18" s="21"/>
      <c r="C18" s="21"/>
      <c r="D18" s="21"/>
      <c r="E18" s="21"/>
      <c r="F18" s="21"/>
      <c r="G18" s="21"/>
      <c r="H18" s="22"/>
      <c r="I18" s="23" t="str">
        <f aca="false">IF(B18="","",B18+C18+D18-E18)</f>
        <v/>
      </c>
      <c r="J18" s="24" t="str">
        <f aca="false">IF(B18="","",B18+F18+G18)</f>
        <v/>
      </c>
      <c r="K18" s="25"/>
      <c r="L18" s="26"/>
      <c r="M18" s="27"/>
      <c r="N18" s="25"/>
      <c r="O18" s="26"/>
      <c r="P18" s="25"/>
      <c r="Q18" s="26"/>
      <c r="R18" s="27"/>
      <c r="S18" s="28" t="str">
        <f aca="false">IF(OR(B18="",L18=""),"",IF(Q18&lt;&gt;"",Q18,IF(O18&lt;&gt;"",O18,IF(L18&lt;&gt;"",T18,0)))+IF(R18="SÌ",C18,0))</f>
        <v/>
      </c>
      <c r="T18" s="29" t="str">
        <f aca="false">IF(L18="","",L18-IF(M18="SÌ",F18+G18,0))</f>
        <v/>
      </c>
      <c r="U18" s="29" t="str">
        <f aca="false">IF(B18="","",N(T18)+N(O18)+N(Q18))</f>
        <v/>
      </c>
      <c r="V18" s="30" t="str">
        <f aca="false">IF(B18="","",IF(R18="SÌ",0,MAX(0,B18-U18)))</f>
        <v/>
      </c>
      <c r="W18" s="31" t="str">
        <f aca="false">IF(OR(B18="",R18&lt;&gt;"SÌ"),"",U18-B18)</f>
        <v/>
      </c>
      <c r="X18" s="32" t="str">
        <f aca="false">IF(B18="","",ROUND(I18-U18-IF(R18="SÌ",C18,0),2))</f>
        <v/>
      </c>
      <c r="Y18" s="33" t="str">
        <f aca="false">IF(B18="","",IF(R18="SÌ","Chiusa",IF(U18&gt;0,"Parziale","Aperta")))</f>
        <v/>
      </c>
      <c r="Z18" s="34" t="str">
        <f aca="true">IF(OR(B18="",H18=""),"",IF(R18="SÌ","",TODAY()-H18))</f>
        <v/>
      </c>
    </row>
    <row r="19" customFormat="false" ht="15" hidden="false" customHeight="false" outlineLevel="0" collapsed="false">
      <c r="A19" s="20"/>
      <c r="B19" s="21"/>
      <c r="C19" s="21"/>
      <c r="D19" s="21"/>
      <c r="E19" s="21"/>
      <c r="F19" s="21"/>
      <c r="G19" s="21"/>
      <c r="H19" s="22"/>
      <c r="I19" s="23" t="str">
        <f aca="false">IF(B19="","",B19+C19+D19-E19)</f>
        <v/>
      </c>
      <c r="J19" s="24" t="str">
        <f aca="false">IF(B19="","",B19+F19+G19)</f>
        <v/>
      </c>
      <c r="K19" s="25"/>
      <c r="L19" s="26"/>
      <c r="M19" s="27"/>
      <c r="N19" s="25"/>
      <c r="O19" s="26"/>
      <c r="P19" s="25"/>
      <c r="Q19" s="26"/>
      <c r="R19" s="27"/>
      <c r="S19" s="28" t="str">
        <f aca="false">IF(OR(B19="",L19=""),"",IF(Q19&lt;&gt;"",Q19,IF(O19&lt;&gt;"",O19,IF(L19&lt;&gt;"",T19,0)))+IF(R19="SÌ",C19,0))</f>
        <v/>
      </c>
      <c r="T19" s="29" t="str">
        <f aca="false">IF(L19="","",L19-IF(M19="SÌ",F19+G19,0))</f>
        <v/>
      </c>
      <c r="U19" s="29" t="str">
        <f aca="false">IF(B19="","",N(T19)+N(O19)+N(Q19))</f>
        <v/>
      </c>
      <c r="V19" s="30" t="str">
        <f aca="false">IF(B19="","",IF(R19="SÌ",0,MAX(0,B19-U19)))</f>
        <v/>
      </c>
      <c r="W19" s="31" t="str">
        <f aca="false">IF(OR(B19="",R19&lt;&gt;"SÌ"),"",U19-B19)</f>
        <v/>
      </c>
      <c r="X19" s="32" t="str">
        <f aca="false">IF(B19="","",ROUND(I19-U19-IF(R19="SÌ",C19,0),2))</f>
        <v/>
      </c>
      <c r="Y19" s="33" t="str">
        <f aca="false">IF(B19="","",IF(R19="SÌ","Chiusa",IF(U19&gt;0,"Parziale","Aperta")))</f>
        <v/>
      </c>
      <c r="Z19" s="34" t="str">
        <f aca="true">IF(OR(B19="",H19=""),"",IF(R19="SÌ","",TODAY()-H19))</f>
        <v/>
      </c>
    </row>
    <row r="20" customFormat="false" ht="15" hidden="false" customHeight="false" outlineLevel="0" collapsed="false">
      <c r="A20" s="20"/>
      <c r="B20" s="21"/>
      <c r="C20" s="21"/>
      <c r="D20" s="21"/>
      <c r="E20" s="21"/>
      <c r="F20" s="21"/>
      <c r="G20" s="21"/>
      <c r="H20" s="22"/>
      <c r="I20" s="23" t="str">
        <f aca="false">IF(B20="","",B20+C20+D20-E20)</f>
        <v/>
      </c>
      <c r="J20" s="24" t="str">
        <f aca="false">IF(B20="","",B20+F20+G20)</f>
        <v/>
      </c>
      <c r="K20" s="25"/>
      <c r="L20" s="26"/>
      <c r="M20" s="27"/>
      <c r="N20" s="25"/>
      <c r="O20" s="26"/>
      <c r="P20" s="25"/>
      <c r="Q20" s="26"/>
      <c r="R20" s="27"/>
      <c r="S20" s="28" t="str">
        <f aca="false">IF(OR(B20="",L20=""),"",IF(Q20&lt;&gt;"",Q20,IF(O20&lt;&gt;"",O20,IF(L20&lt;&gt;"",T20,0)))+IF(R20="SÌ",C20,0))</f>
        <v/>
      </c>
      <c r="T20" s="29" t="str">
        <f aca="false">IF(L20="","",L20-IF(M20="SÌ",F20+G20,0))</f>
        <v/>
      </c>
      <c r="U20" s="29" t="str">
        <f aca="false">IF(B20="","",N(T20)+N(O20)+N(Q20))</f>
        <v/>
      </c>
      <c r="V20" s="30" t="str">
        <f aca="false">IF(B20="","",IF(R20="SÌ",0,MAX(0,B20-U20)))</f>
        <v/>
      </c>
      <c r="W20" s="31" t="str">
        <f aca="false">IF(OR(B20="",R20&lt;&gt;"SÌ"),"",U20-B20)</f>
        <v/>
      </c>
      <c r="X20" s="32" t="str">
        <f aca="false">IF(B20="","",ROUND(I20-U20-IF(R20="SÌ",C20,0),2))</f>
        <v/>
      </c>
      <c r="Y20" s="33" t="str">
        <f aca="false">IF(B20="","",IF(R20="SÌ","Chiusa",IF(U20&gt;0,"Parziale","Aperta")))</f>
        <v/>
      </c>
      <c r="Z20" s="34" t="str">
        <f aca="true">IF(OR(B20="",H20=""),"",IF(R20="SÌ","",TODAY()-H20))</f>
        <v/>
      </c>
    </row>
    <row r="21" customFormat="false" ht="15" hidden="false" customHeight="false" outlineLevel="0" collapsed="false">
      <c r="A21" s="20"/>
      <c r="B21" s="21"/>
      <c r="C21" s="21"/>
      <c r="D21" s="21"/>
      <c r="E21" s="21"/>
      <c r="F21" s="21"/>
      <c r="G21" s="21"/>
      <c r="H21" s="22"/>
      <c r="I21" s="23" t="str">
        <f aca="false">IF(B21="","",B21+C21+D21-E21)</f>
        <v/>
      </c>
      <c r="J21" s="24" t="str">
        <f aca="false">IF(B21="","",B21+F21+G21)</f>
        <v/>
      </c>
      <c r="K21" s="25"/>
      <c r="L21" s="26"/>
      <c r="M21" s="27"/>
      <c r="N21" s="25"/>
      <c r="O21" s="26"/>
      <c r="P21" s="25"/>
      <c r="Q21" s="26"/>
      <c r="R21" s="27"/>
      <c r="S21" s="28" t="str">
        <f aca="false">IF(OR(B21="",L21=""),"",IF(Q21&lt;&gt;"",Q21,IF(O21&lt;&gt;"",O21,IF(L21&lt;&gt;"",T21,0)))+IF(R21="SÌ",C21,0))</f>
        <v/>
      </c>
      <c r="T21" s="29" t="str">
        <f aca="false">IF(L21="","",L21-IF(M21="SÌ",F21+G21,0))</f>
        <v/>
      </c>
      <c r="U21" s="29" t="str">
        <f aca="false">IF(B21="","",N(T21)+N(O21)+N(Q21))</f>
        <v/>
      </c>
      <c r="V21" s="30" t="str">
        <f aca="false">IF(B21="","",IF(R21="SÌ",0,MAX(0,B21-U21)))</f>
        <v/>
      </c>
      <c r="W21" s="31" t="str">
        <f aca="false">IF(OR(B21="",R21&lt;&gt;"SÌ"),"",U21-B21)</f>
        <v/>
      </c>
      <c r="X21" s="32" t="str">
        <f aca="false">IF(B21="","",ROUND(I21-U21-IF(R21="SÌ",C21,0),2))</f>
        <v/>
      </c>
      <c r="Y21" s="33" t="str">
        <f aca="false">IF(B21="","",IF(R21="SÌ","Chiusa",IF(U21&gt;0,"Parziale","Aperta")))</f>
        <v/>
      </c>
      <c r="Z21" s="34" t="str">
        <f aca="true">IF(OR(B21="",H21=""),"",IF(R21="SÌ","",TODAY()-H21))</f>
        <v/>
      </c>
    </row>
    <row r="22" customFormat="false" ht="15" hidden="false" customHeight="false" outlineLevel="0" collapsed="false">
      <c r="A22" s="20"/>
      <c r="B22" s="21"/>
      <c r="C22" s="21"/>
      <c r="D22" s="21"/>
      <c r="E22" s="21"/>
      <c r="F22" s="21"/>
      <c r="G22" s="21"/>
      <c r="H22" s="22"/>
      <c r="I22" s="23" t="str">
        <f aca="false">IF(B22="","",B22+C22+D22-E22)</f>
        <v/>
      </c>
      <c r="J22" s="24" t="str">
        <f aca="false">IF(B22="","",B22+F22+G22)</f>
        <v/>
      </c>
      <c r="K22" s="25"/>
      <c r="L22" s="26"/>
      <c r="M22" s="27"/>
      <c r="N22" s="25"/>
      <c r="O22" s="26"/>
      <c r="P22" s="25"/>
      <c r="Q22" s="26"/>
      <c r="R22" s="27"/>
      <c r="S22" s="28" t="str">
        <f aca="false">IF(OR(B22="",L22=""),"",IF(Q22&lt;&gt;"",Q22,IF(O22&lt;&gt;"",O22,IF(L22&lt;&gt;"",T22,0)))+IF(R22="SÌ",C22,0))</f>
        <v/>
      </c>
      <c r="T22" s="29" t="str">
        <f aca="false">IF(L22="","",L22-IF(M22="SÌ",F22+G22,0))</f>
        <v/>
      </c>
      <c r="U22" s="29" t="str">
        <f aca="false">IF(B22="","",N(T22)+N(O22)+N(Q22))</f>
        <v/>
      </c>
      <c r="V22" s="30" t="str">
        <f aca="false">IF(B22="","",IF(R22="SÌ",0,MAX(0,B22-U22)))</f>
        <v/>
      </c>
      <c r="W22" s="31" t="str">
        <f aca="false">IF(OR(B22="",R22&lt;&gt;"SÌ"),"",U22-B22)</f>
        <v/>
      </c>
      <c r="X22" s="32" t="str">
        <f aca="false">IF(B22="","",ROUND(I22-U22-IF(R22="SÌ",C22,0),2))</f>
        <v/>
      </c>
      <c r="Y22" s="33" t="str">
        <f aca="false">IF(B22="","",IF(R22="SÌ","Chiusa",IF(U22&gt;0,"Parziale","Aperta")))</f>
        <v/>
      </c>
      <c r="Z22" s="34" t="str">
        <f aca="true">IF(OR(B22="",H22=""),"",IF(R22="SÌ","",TODAY()-H22))</f>
        <v/>
      </c>
    </row>
    <row r="23" customFormat="false" ht="15" hidden="false" customHeight="false" outlineLevel="0" collapsed="false">
      <c r="A23" s="20"/>
      <c r="B23" s="21"/>
      <c r="C23" s="21"/>
      <c r="D23" s="21"/>
      <c r="E23" s="21"/>
      <c r="F23" s="21"/>
      <c r="G23" s="21"/>
      <c r="H23" s="22"/>
      <c r="I23" s="23" t="str">
        <f aca="false">IF(B23="","",B23+C23+D23-E23)</f>
        <v/>
      </c>
      <c r="J23" s="24" t="str">
        <f aca="false">IF(B23="","",B23+F23+G23)</f>
        <v/>
      </c>
      <c r="K23" s="25"/>
      <c r="L23" s="26"/>
      <c r="M23" s="27"/>
      <c r="N23" s="25"/>
      <c r="O23" s="26"/>
      <c r="P23" s="25"/>
      <c r="Q23" s="26"/>
      <c r="R23" s="27"/>
      <c r="S23" s="28" t="str">
        <f aca="false">IF(OR(B23="",L23=""),"",IF(Q23&lt;&gt;"",Q23,IF(O23&lt;&gt;"",O23,IF(L23&lt;&gt;"",T23,0)))+IF(R23="SÌ",C23,0))</f>
        <v/>
      </c>
      <c r="T23" s="29" t="str">
        <f aca="false">IF(L23="","",L23-IF(M23="SÌ",F23+G23,0))</f>
        <v/>
      </c>
      <c r="U23" s="29" t="str">
        <f aca="false">IF(B23="","",N(T23)+N(O23)+N(Q23))</f>
        <v/>
      </c>
      <c r="V23" s="30" t="str">
        <f aca="false">IF(B23="","",IF(R23="SÌ",0,MAX(0,B23-U23)))</f>
        <v/>
      </c>
      <c r="W23" s="31" t="str">
        <f aca="false">IF(OR(B23="",R23&lt;&gt;"SÌ"),"",U23-B23)</f>
        <v/>
      </c>
      <c r="X23" s="32" t="str">
        <f aca="false">IF(B23="","",ROUND(I23-U23-IF(R23="SÌ",C23,0),2))</f>
        <v/>
      </c>
      <c r="Y23" s="33" t="str">
        <f aca="false">IF(B23="","",IF(R23="SÌ","Chiusa",IF(U23&gt;0,"Parziale","Aperta")))</f>
        <v/>
      </c>
      <c r="Z23" s="34" t="str">
        <f aca="true">IF(OR(B23="",H23=""),"",IF(R23="SÌ","",TODAY()-H23))</f>
        <v/>
      </c>
    </row>
    <row r="24" customFormat="false" ht="15" hidden="false" customHeight="false" outlineLevel="0" collapsed="false">
      <c r="A24" s="20"/>
      <c r="B24" s="21"/>
      <c r="C24" s="21"/>
      <c r="D24" s="21"/>
      <c r="E24" s="21"/>
      <c r="F24" s="21"/>
      <c r="G24" s="21"/>
      <c r="H24" s="22"/>
      <c r="I24" s="23" t="str">
        <f aca="false">IF(B24="","",B24+C24+D24-E24)</f>
        <v/>
      </c>
      <c r="J24" s="24" t="str">
        <f aca="false">IF(B24="","",B24+F24+G24)</f>
        <v/>
      </c>
      <c r="K24" s="25"/>
      <c r="L24" s="26"/>
      <c r="M24" s="27"/>
      <c r="N24" s="25"/>
      <c r="O24" s="26"/>
      <c r="P24" s="25"/>
      <c r="Q24" s="26"/>
      <c r="R24" s="27"/>
      <c r="S24" s="28" t="str">
        <f aca="false">IF(OR(B24="",L24=""),"",IF(Q24&lt;&gt;"",Q24,IF(O24&lt;&gt;"",O24,IF(L24&lt;&gt;"",T24,0)))+IF(R24="SÌ",C24,0))</f>
        <v/>
      </c>
      <c r="T24" s="29" t="str">
        <f aca="false">IF(L24="","",L24-IF(M24="SÌ",F24+G24,0))</f>
        <v/>
      </c>
      <c r="U24" s="29" t="str">
        <f aca="false">IF(B24="","",N(T24)+N(O24)+N(Q24))</f>
        <v/>
      </c>
      <c r="V24" s="30" t="str">
        <f aca="false">IF(B24="","",IF(R24="SÌ",0,MAX(0,B24-U24)))</f>
        <v/>
      </c>
      <c r="W24" s="31" t="str">
        <f aca="false">IF(OR(B24="",R24&lt;&gt;"SÌ"),"",U24-B24)</f>
        <v/>
      </c>
      <c r="X24" s="32" t="str">
        <f aca="false">IF(B24="","",ROUND(I24-U24-IF(R24="SÌ",C24,0),2))</f>
        <v/>
      </c>
      <c r="Y24" s="33" t="str">
        <f aca="false">IF(B24="","",IF(R24="SÌ","Chiusa",IF(U24&gt;0,"Parziale","Aperta")))</f>
        <v/>
      </c>
      <c r="Z24" s="34" t="str">
        <f aca="true">IF(OR(B24="",H24=""),"",IF(R24="SÌ","",TODAY()-H24))</f>
        <v/>
      </c>
    </row>
    <row r="25" customFormat="false" ht="15" hidden="false" customHeight="false" outlineLevel="0" collapsed="false">
      <c r="A25" s="20"/>
      <c r="B25" s="21"/>
      <c r="C25" s="21"/>
      <c r="D25" s="21"/>
      <c r="E25" s="21"/>
      <c r="F25" s="21"/>
      <c r="G25" s="21"/>
      <c r="H25" s="22"/>
      <c r="I25" s="23" t="str">
        <f aca="false">IF(B25="","",B25+C25+D25-E25)</f>
        <v/>
      </c>
      <c r="J25" s="24" t="str">
        <f aca="false">IF(B25="","",B25+F25+G25)</f>
        <v/>
      </c>
      <c r="K25" s="25"/>
      <c r="L25" s="26"/>
      <c r="M25" s="27"/>
      <c r="N25" s="25"/>
      <c r="O25" s="26"/>
      <c r="P25" s="25"/>
      <c r="Q25" s="26"/>
      <c r="R25" s="27"/>
      <c r="S25" s="28" t="str">
        <f aca="false">IF(OR(B25="",L25=""),"",IF(Q25&lt;&gt;"",Q25,IF(O25&lt;&gt;"",O25,IF(L25&lt;&gt;"",T25,0)))+IF(R25="SÌ",C25,0))</f>
        <v/>
      </c>
      <c r="T25" s="29" t="str">
        <f aca="false">IF(L25="","",L25-IF(M25="SÌ",F25+G25,0))</f>
        <v/>
      </c>
      <c r="U25" s="29" t="str">
        <f aca="false">IF(B25="","",N(T25)+N(O25)+N(Q25))</f>
        <v/>
      </c>
      <c r="V25" s="30" t="str">
        <f aca="false">IF(B25="","",IF(R25="SÌ",0,MAX(0,B25-U25)))</f>
        <v/>
      </c>
      <c r="W25" s="31" t="str">
        <f aca="false">IF(OR(B25="",R25&lt;&gt;"SÌ"),"",U25-B25)</f>
        <v/>
      </c>
      <c r="X25" s="32" t="str">
        <f aca="false">IF(B25="","",ROUND(I25-U25-IF(R25="SÌ",C25,0),2))</f>
        <v/>
      </c>
      <c r="Y25" s="33" t="str">
        <f aca="false">IF(B25="","",IF(R25="SÌ","Chiusa",IF(U25&gt;0,"Parziale","Aperta")))</f>
        <v/>
      </c>
      <c r="Z25" s="34" t="str">
        <f aca="true">IF(OR(B25="",H25=""),"",IF(R25="SÌ","",TODAY()-H25))</f>
        <v/>
      </c>
    </row>
    <row r="26" customFormat="false" ht="15" hidden="false" customHeight="false" outlineLevel="0" collapsed="false">
      <c r="A26" s="20"/>
      <c r="B26" s="21"/>
      <c r="C26" s="21"/>
      <c r="D26" s="21"/>
      <c r="E26" s="21"/>
      <c r="F26" s="21"/>
      <c r="G26" s="21"/>
      <c r="H26" s="22"/>
      <c r="I26" s="23" t="str">
        <f aca="false">IF(B26="","",B26+C26+D26-E26)</f>
        <v/>
      </c>
      <c r="J26" s="24" t="str">
        <f aca="false">IF(B26="","",B26+F26+G26)</f>
        <v/>
      </c>
      <c r="K26" s="25"/>
      <c r="L26" s="26"/>
      <c r="M26" s="27"/>
      <c r="N26" s="25"/>
      <c r="O26" s="26"/>
      <c r="P26" s="25"/>
      <c r="Q26" s="26"/>
      <c r="R26" s="27"/>
      <c r="S26" s="28" t="str">
        <f aca="false">IF(OR(B26="",L26=""),"",IF(Q26&lt;&gt;"",Q26,IF(O26&lt;&gt;"",O26,IF(L26&lt;&gt;"",T26,0)))+IF(R26="SÌ",C26,0))</f>
        <v/>
      </c>
      <c r="T26" s="29" t="str">
        <f aca="false">IF(L26="","",L26-IF(M26="SÌ",F26+G26,0))</f>
        <v/>
      </c>
      <c r="U26" s="29" t="str">
        <f aca="false">IF(B26="","",N(T26)+N(O26)+N(Q26))</f>
        <v/>
      </c>
      <c r="V26" s="30" t="str">
        <f aca="false">IF(B26="","",IF(R26="SÌ",0,MAX(0,B26-U26)))</f>
        <v/>
      </c>
      <c r="W26" s="31" t="str">
        <f aca="false">IF(OR(B26="",R26&lt;&gt;"SÌ"),"",U26-B26)</f>
        <v/>
      </c>
      <c r="X26" s="32" t="str">
        <f aca="false">IF(B26="","",ROUND(I26-U26-IF(R26="SÌ",C26,0),2))</f>
        <v/>
      </c>
      <c r="Y26" s="33" t="str">
        <f aca="false">IF(B26="","",IF(R26="SÌ","Chiusa",IF(U26&gt;0,"Parziale","Aperta")))</f>
        <v/>
      </c>
      <c r="Z26" s="34" t="str">
        <f aca="true">IF(OR(B26="",H26=""),"",IF(R26="SÌ","",TODAY()-H26))</f>
        <v/>
      </c>
    </row>
    <row r="27" customFormat="false" ht="15" hidden="false" customHeight="false" outlineLevel="0" collapsed="false">
      <c r="A27" s="20"/>
      <c r="B27" s="21"/>
      <c r="C27" s="21"/>
      <c r="D27" s="21"/>
      <c r="E27" s="21"/>
      <c r="F27" s="21"/>
      <c r="G27" s="21"/>
      <c r="H27" s="22"/>
      <c r="I27" s="23" t="str">
        <f aca="false">IF(B27="","",B27+C27+D27-E27)</f>
        <v/>
      </c>
      <c r="J27" s="24" t="str">
        <f aca="false">IF(B27="","",B27+F27+G27)</f>
        <v/>
      </c>
      <c r="K27" s="25"/>
      <c r="L27" s="26"/>
      <c r="M27" s="27"/>
      <c r="N27" s="25"/>
      <c r="O27" s="26"/>
      <c r="P27" s="25"/>
      <c r="Q27" s="26"/>
      <c r="R27" s="27"/>
      <c r="S27" s="28" t="str">
        <f aca="false">IF(OR(B27="",L27=""),"",IF(Q27&lt;&gt;"",Q27,IF(O27&lt;&gt;"",O27,IF(L27&lt;&gt;"",T27,0)))+IF(R27="SÌ",C27,0))</f>
        <v/>
      </c>
      <c r="T27" s="29" t="str">
        <f aca="false">IF(L27="","",L27-IF(M27="SÌ",F27+G27,0))</f>
        <v/>
      </c>
      <c r="U27" s="29" t="str">
        <f aca="false">IF(B27="","",N(T27)+N(O27)+N(Q27))</f>
        <v/>
      </c>
      <c r="V27" s="30" t="str">
        <f aca="false">IF(B27="","",IF(R27="SÌ",0,MAX(0,B27-U27)))</f>
        <v/>
      </c>
      <c r="W27" s="31" t="str">
        <f aca="false">IF(OR(B27="",R27&lt;&gt;"SÌ"),"",U27-B27)</f>
        <v/>
      </c>
      <c r="X27" s="32" t="str">
        <f aca="false">IF(B27="","",ROUND(I27-U27-IF(R27="SÌ",C27,0),2))</f>
        <v/>
      </c>
      <c r="Y27" s="33" t="str">
        <f aca="false">IF(B27="","",IF(R27="SÌ","Chiusa",IF(U27&gt;0,"Parziale","Aperta")))</f>
        <v/>
      </c>
      <c r="Z27" s="34" t="str">
        <f aca="true">IF(OR(B27="",H27=""),"",IF(R27="SÌ","",TODAY()-H27))</f>
        <v/>
      </c>
    </row>
    <row r="28" customFormat="false" ht="15" hidden="false" customHeight="false" outlineLevel="0" collapsed="false">
      <c r="A28" s="20"/>
      <c r="B28" s="21"/>
      <c r="C28" s="21"/>
      <c r="D28" s="21"/>
      <c r="E28" s="21"/>
      <c r="F28" s="21"/>
      <c r="G28" s="21"/>
      <c r="H28" s="22"/>
      <c r="I28" s="23" t="str">
        <f aca="false">IF(B28="","",B28+C28+D28-E28)</f>
        <v/>
      </c>
      <c r="J28" s="24" t="str">
        <f aca="false">IF(B28="","",B28+F28+G28)</f>
        <v/>
      </c>
      <c r="K28" s="25"/>
      <c r="L28" s="26"/>
      <c r="M28" s="27"/>
      <c r="N28" s="25"/>
      <c r="O28" s="26"/>
      <c r="P28" s="25"/>
      <c r="Q28" s="26"/>
      <c r="R28" s="27"/>
      <c r="S28" s="28" t="str">
        <f aca="false">IF(OR(B28="",L28=""),"",IF(Q28&lt;&gt;"",Q28,IF(O28&lt;&gt;"",O28,IF(L28&lt;&gt;"",T28,0)))+IF(R28="SÌ",C28,0))</f>
        <v/>
      </c>
      <c r="T28" s="29" t="str">
        <f aca="false">IF(L28="","",L28-IF(M28="SÌ",F28+G28,0))</f>
        <v/>
      </c>
      <c r="U28" s="29" t="str">
        <f aca="false">IF(B28="","",N(T28)+N(O28)+N(Q28))</f>
        <v/>
      </c>
      <c r="V28" s="30" t="str">
        <f aca="false">IF(B28="","",IF(R28="SÌ",0,MAX(0,B28-U28)))</f>
        <v/>
      </c>
      <c r="W28" s="31" t="str">
        <f aca="false">IF(OR(B28="",R28&lt;&gt;"SÌ"),"",U28-B28)</f>
        <v/>
      </c>
      <c r="X28" s="32" t="str">
        <f aca="false">IF(B28="","",ROUND(I28-U28-IF(R28="SÌ",C28,0),2))</f>
        <v/>
      </c>
      <c r="Y28" s="33" t="str">
        <f aca="false">IF(B28="","",IF(R28="SÌ","Chiusa",IF(U28&gt;0,"Parziale","Aperta")))</f>
        <v/>
      </c>
      <c r="Z28" s="34" t="str">
        <f aca="true">IF(OR(B28="",H28=""),"",IF(R28="SÌ","",TODAY()-H28))</f>
        <v/>
      </c>
    </row>
    <row r="29" customFormat="false" ht="15" hidden="false" customHeight="false" outlineLevel="0" collapsed="false">
      <c r="A29" s="20"/>
      <c r="B29" s="21"/>
      <c r="C29" s="21"/>
      <c r="D29" s="21"/>
      <c r="E29" s="21"/>
      <c r="F29" s="21"/>
      <c r="G29" s="21"/>
      <c r="H29" s="22"/>
      <c r="I29" s="23" t="str">
        <f aca="false">IF(B29="","",B29+C29+D29-E29)</f>
        <v/>
      </c>
      <c r="J29" s="24" t="str">
        <f aca="false">IF(B29="","",B29+F29+G29)</f>
        <v/>
      </c>
      <c r="K29" s="25"/>
      <c r="L29" s="26"/>
      <c r="M29" s="27"/>
      <c r="N29" s="25"/>
      <c r="O29" s="26"/>
      <c r="P29" s="25"/>
      <c r="Q29" s="26"/>
      <c r="R29" s="27"/>
      <c r="S29" s="28" t="str">
        <f aca="false">IF(OR(B29="",L29=""),"",IF(Q29&lt;&gt;"",Q29,IF(O29&lt;&gt;"",O29,IF(L29&lt;&gt;"",T29,0)))+IF(R29="SÌ",C29,0))</f>
        <v/>
      </c>
      <c r="T29" s="29" t="str">
        <f aca="false">IF(L29="","",L29-IF(M29="SÌ",F29+G29,0))</f>
        <v/>
      </c>
      <c r="U29" s="29" t="str">
        <f aca="false">IF(B29="","",N(T29)+N(O29)+N(Q29))</f>
        <v/>
      </c>
      <c r="V29" s="30" t="str">
        <f aca="false">IF(B29="","",IF(R29="SÌ",0,MAX(0,B29-U29)))</f>
        <v/>
      </c>
      <c r="W29" s="31" t="str">
        <f aca="false">IF(OR(B29="",R29&lt;&gt;"SÌ"),"",U29-B29)</f>
        <v/>
      </c>
      <c r="X29" s="32" t="str">
        <f aca="false">IF(B29="","",ROUND(I29-U29-IF(R29="SÌ",C29,0),2))</f>
        <v/>
      </c>
      <c r="Y29" s="33" t="str">
        <f aca="false">IF(B29="","",IF(R29="SÌ","Chiusa",IF(U29&gt;0,"Parziale","Aperta")))</f>
        <v/>
      </c>
      <c r="Z29" s="34" t="str">
        <f aca="true">IF(OR(B29="",H29=""),"",IF(R29="SÌ","",TODAY()-H29))</f>
        <v/>
      </c>
    </row>
    <row r="30" customFormat="false" ht="15" hidden="false" customHeight="false" outlineLevel="0" collapsed="false">
      <c r="A30" s="20"/>
      <c r="B30" s="21"/>
      <c r="C30" s="21"/>
      <c r="D30" s="21"/>
      <c r="E30" s="21"/>
      <c r="F30" s="21"/>
      <c r="G30" s="21"/>
      <c r="H30" s="22"/>
      <c r="I30" s="23" t="str">
        <f aca="false">IF(B30="","",B30+C30+D30-E30)</f>
        <v/>
      </c>
      <c r="J30" s="24" t="str">
        <f aca="false">IF(B30="","",B30+F30+G30)</f>
        <v/>
      </c>
      <c r="K30" s="25"/>
      <c r="L30" s="26"/>
      <c r="M30" s="27"/>
      <c r="N30" s="25"/>
      <c r="O30" s="26"/>
      <c r="P30" s="25"/>
      <c r="Q30" s="26"/>
      <c r="R30" s="27"/>
      <c r="S30" s="28" t="str">
        <f aca="false">IF(OR(B30="",L30=""),"",IF(Q30&lt;&gt;"",Q30,IF(O30&lt;&gt;"",O30,IF(L30&lt;&gt;"",T30,0)))+IF(R30="SÌ",C30,0))</f>
        <v/>
      </c>
      <c r="T30" s="29" t="str">
        <f aca="false">IF(L30="","",L30-IF(M30="SÌ",F30+G30,0))</f>
        <v/>
      </c>
      <c r="U30" s="29" t="str">
        <f aca="false">IF(B30="","",N(T30)+N(O30)+N(Q30))</f>
        <v/>
      </c>
      <c r="V30" s="30" t="str">
        <f aca="false">IF(B30="","",IF(R30="SÌ",0,MAX(0,B30-U30)))</f>
        <v/>
      </c>
      <c r="W30" s="31" t="str">
        <f aca="false">IF(OR(B30="",R30&lt;&gt;"SÌ"),"",U30-B30)</f>
        <v/>
      </c>
      <c r="X30" s="32" t="str">
        <f aca="false">IF(B30="","",ROUND(I30-U30-IF(R30="SÌ",C30,0),2))</f>
        <v/>
      </c>
      <c r="Y30" s="33" t="str">
        <f aca="false">IF(B30="","",IF(R30="SÌ","Chiusa",IF(U30&gt;0,"Parziale","Aperta")))</f>
        <v/>
      </c>
      <c r="Z30" s="34" t="str">
        <f aca="true">IF(OR(B30="",H30=""),"",IF(R30="SÌ","",TODAY()-H30))</f>
        <v/>
      </c>
    </row>
    <row r="31" customFormat="false" ht="15" hidden="false" customHeight="false" outlineLevel="0" collapsed="false">
      <c r="A31" s="20"/>
      <c r="B31" s="21"/>
      <c r="C31" s="21"/>
      <c r="D31" s="21"/>
      <c r="E31" s="21"/>
      <c r="F31" s="21"/>
      <c r="G31" s="21"/>
      <c r="H31" s="22"/>
      <c r="I31" s="23" t="str">
        <f aca="false">IF(B31="","",B31+C31+D31-E31)</f>
        <v/>
      </c>
      <c r="J31" s="24" t="str">
        <f aca="false">IF(B31="","",B31+F31+G31)</f>
        <v/>
      </c>
      <c r="K31" s="25"/>
      <c r="L31" s="26"/>
      <c r="M31" s="27"/>
      <c r="N31" s="25"/>
      <c r="O31" s="26"/>
      <c r="P31" s="25"/>
      <c r="Q31" s="26"/>
      <c r="R31" s="27"/>
      <c r="S31" s="28" t="str">
        <f aca="false">IF(OR(B31="",L31=""),"",IF(Q31&lt;&gt;"",Q31,IF(O31&lt;&gt;"",O31,IF(L31&lt;&gt;"",T31,0)))+IF(R31="SÌ",C31,0))</f>
        <v/>
      </c>
      <c r="T31" s="29" t="str">
        <f aca="false">IF(L31="","",L31-IF(M31="SÌ",F31+G31,0))</f>
        <v/>
      </c>
      <c r="U31" s="29" t="str">
        <f aca="false">IF(B31="","",N(T31)+N(O31)+N(Q31))</f>
        <v/>
      </c>
      <c r="V31" s="30" t="str">
        <f aca="false">IF(B31="","",IF(R31="SÌ",0,MAX(0,B31-U31)))</f>
        <v/>
      </c>
      <c r="W31" s="31" t="str">
        <f aca="false">IF(OR(B31="",R31&lt;&gt;"SÌ"),"",U31-B31)</f>
        <v/>
      </c>
      <c r="X31" s="32" t="str">
        <f aca="false">IF(B31="","",ROUND(I31-U31-IF(R31="SÌ",C31,0),2))</f>
        <v/>
      </c>
      <c r="Y31" s="33" t="str">
        <f aca="false">IF(B31="","",IF(R31="SÌ","Chiusa",IF(U31&gt;0,"Parziale","Aperta")))</f>
        <v/>
      </c>
      <c r="Z31" s="34" t="str">
        <f aca="true">IF(OR(B31="",H31=""),"",IF(R31="SÌ","",TODAY()-H31))</f>
        <v/>
      </c>
    </row>
    <row r="32" customFormat="false" ht="15" hidden="false" customHeight="false" outlineLevel="0" collapsed="false">
      <c r="A32" s="20"/>
      <c r="B32" s="21"/>
      <c r="C32" s="21"/>
      <c r="D32" s="21"/>
      <c r="E32" s="21"/>
      <c r="F32" s="21"/>
      <c r="G32" s="21"/>
      <c r="H32" s="22"/>
      <c r="I32" s="23" t="str">
        <f aca="false">IF(B32="","",B32+C32+D32-E32)</f>
        <v/>
      </c>
      <c r="J32" s="24" t="str">
        <f aca="false">IF(B32="","",B32+F32+G32)</f>
        <v/>
      </c>
      <c r="K32" s="25"/>
      <c r="L32" s="26"/>
      <c r="M32" s="27"/>
      <c r="N32" s="25"/>
      <c r="O32" s="26"/>
      <c r="P32" s="25"/>
      <c r="Q32" s="26"/>
      <c r="R32" s="27"/>
      <c r="S32" s="28" t="str">
        <f aca="false">IF(OR(B32="",L32=""),"",IF(Q32&lt;&gt;"",Q32,IF(O32&lt;&gt;"",O32,IF(L32&lt;&gt;"",T32,0)))+IF(R32="SÌ",C32,0))</f>
        <v/>
      </c>
      <c r="T32" s="29" t="str">
        <f aca="false">IF(L32="","",L32-IF(M32="SÌ",F32+G32,0))</f>
        <v/>
      </c>
      <c r="U32" s="29" t="str">
        <f aca="false">IF(B32="","",N(T32)+N(O32)+N(Q32))</f>
        <v/>
      </c>
      <c r="V32" s="30" t="str">
        <f aca="false">IF(B32="","",IF(R32="SÌ",0,MAX(0,B32-U32)))</f>
        <v/>
      </c>
      <c r="W32" s="31" t="str">
        <f aca="false">IF(OR(B32="",R32&lt;&gt;"SÌ"),"",U32-B32)</f>
        <v/>
      </c>
      <c r="X32" s="32" t="str">
        <f aca="false">IF(B32="","",ROUND(I32-U32-IF(R32="SÌ",C32,0),2))</f>
        <v/>
      </c>
      <c r="Y32" s="33" t="str">
        <f aca="false">IF(B32="","",IF(R32="SÌ","Chiusa",IF(U32&gt;0,"Parziale","Aperta")))</f>
        <v/>
      </c>
      <c r="Z32" s="34" t="str">
        <f aca="true">IF(OR(B32="",H32=""),"",IF(R32="SÌ","",TODAY()-H32))</f>
        <v/>
      </c>
    </row>
    <row r="34" customFormat="false" ht="15" hidden="false" customHeight="false" outlineLevel="0" collapsed="false">
      <c r="A34" s="35" t="s">
        <v>39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customFormat="false" ht="51.75" hidden="false" customHeight="true" outlineLevel="0" collapsed="false">
      <c r="A35" s="36" t="s">
        <v>40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customFormat="false" ht="39" hidden="false" customHeight="true" outlineLevel="0" collapsed="false">
      <c r="A36" s="36" t="s">
        <v>41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customFormat="false" ht="51.75" hidden="false" customHeight="true" outlineLevel="0" collapsed="false">
      <c r="A37" s="36" t="s">
        <v>42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customFormat="false" ht="25.5" hidden="false" customHeight="true" outlineLevel="0" collapsed="false">
      <c r="A38" s="36" t="s">
        <v>43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customFormat="false" ht="15" hidden="false" customHeight="false" outlineLevel="0" collapsed="false">
      <c r="A39" s="37" t="s">
        <v>44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customFormat="false" ht="25.5" hidden="false" customHeight="true" outlineLevel="0" collapsed="false">
      <c r="A40" s="36" t="s">
        <v>45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customFormat="false" ht="25.5" hidden="false" customHeight="true" outlineLevel="0" collapsed="false">
      <c r="A41" s="36" t="s">
        <v>46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customFormat="false" ht="25.5" hidden="false" customHeight="true" outlineLevel="0" collapsed="false">
      <c r="A42" s="36" t="s">
        <v>47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customFormat="false" ht="15" hidden="false" customHeight="false" outlineLevel="0" collapsed="false">
      <c r="A43" s="35" t="s">
        <v>48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customFormat="false" ht="39" hidden="false" customHeight="true" outlineLevel="0" collapsed="false">
      <c r="A44" s="38" t="s">
        <v>49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customFormat="false" ht="39" hidden="false" customHeight="true" outlineLevel="0" collapsed="false">
      <c r="A45" s="38" t="s">
        <v>50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customFormat="false" ht="15.75" hidden="false" customHeight="true" outlineLevel="0" collapsed="false">
      <c r="A46" s="39" t="s">
        <v>51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</sheetData>
  <sheetProtection sheet="true" password="cac7" formatColumns="false" formatRows="false"/>
  <mergeCells count="30">
    <mergeCell ref="C2:R2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L5:M5"/>
    <mergeCell ref="B7:H7"/>
    <mergeCell ref="I7:J7"/>
    <mergeCell ref="K7:S7"/>
    <mergeCell ref="T7:Z7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</mergeCells>
  <conditionalFormatting sqref="A9:Z32">
    <cfRule type="expression" priority="2" aboveAverage="0" equalAverage="0" bottom="0" percent="0" rank="0" text="" dxfId="0">
      <formula>$Y9="Chiusa"</formula>
    </cfRule>
  </conditionalFormatting>
  <conditionalFormatting sqref="Z9:Z32">
    <cfRule type="expression" priority="3" aboveAverage="0" equalAverage="0" bottom="0" percent="0" rank="0" text="" dxfId="1">
      <formula>AND(ISNUMBER($Z9),$Z9&gt;60)</formula>
    </cfRule>
  </conditionalFormatting>
  <conditionalFormatting sqref="W9:W32">
    <cfRule type="expression" priority="4" aboveAverage="0" equalAverage="0" bottom="0" percent="0" rank="0" text="" dxfId="1">
      <formula>AND(ISNUMBER($W9),ABS($W9)&gt;0.01)</formula>
    </cfRule>
  </conditionalFormatting>
  <dataValidations count="1">
    <dataValidation allowBlank="true" errorStyle="stop" operator="between" showDropDown="false" showErrorMessage="false" showInputMessage="false" sqref="M9:M32 R9:R32" type="list">
      <formula1>"SÌ"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2026-09-07T17:18:14Z</dcterms:created>
  <dc:creator>openpyxl</dc:creator>
  <dc:description/>
  <dc:language>en-US</dc:language>
  <cp:lastModifiedBy/>
  <dcterms:modified xsi:type="dcterms:W3CDTF">2026-09-07T17:18:14Z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